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Demonstrativo 2" sheetId="1" r:id="rId1"/>
    <sheet name="Planilha1" sheetId="2" r:id="rId2"/>
  </sheets>
  <externalReferences>
    <externalReference r:id="rId5"/>
  </externalReferences>
  <definedNames>
    <definedName name="__xlnm.Print_Area_2">'Demonstrativo 2'!$A$1:$G$19</definedName>
    <definedName name="_Toc81902449_1">NA()</definedName>
    <definedName name="_Toc81902451_2">NA()</definedName>
    <definedName name="_Toc81902453_3">NA()</definedName>
    <definedName name="_xlnm.Print_Area" localSheetId="0">'Demonstrativo 2'!$A$1:$G$19</definedName>
  </definedNames>
  <calcPr fullCalcOnLoad="1"/>
</workbook>
</file>

<file path=xl/sharedStrings.xml><?xml version="1.0" encoding="utf-8"?>
<sst xmlns="http://schemas.openxmlformats.org/spreadsheetml/2006/main" count="24" uniqueCount="23">
  <si>
    <t>MUNICÍPIO DE CONTAGEM - MG</t>
  </si>
  <si>
    <t>LEI DE DIRETRIZES ORÇAMENTÁRIAS</t>
  </si>
  <si>
    <t>ANEXO DE METAS FISCAIS</t>
  </si>
  <si>
    <t>AVALIAÇÃO DO CUMPRIMENTO DAS METAS FISCAIS DO EXERCÍCIO ANTERIOR</t>
  </si>
  <si>
    <t>AMF - Demonstrativo 2 (LRF, art. 4º, §2º, inciso I)</t>
  </si>
  <si>
    <t>Especificação</t>
  </si>
  <si>
    <t>Metas Previstas em 2017</t>
  </si>
  <si>
    <t>% PIB</t>
  </si>
  <si>
    <t>Metas Realizadas em 2017</t>
  </si>
  <si>
    <t>Variação</t>
  </si>
  <si>
    <t>(a)</t>
  </si>
  <si>
    <t>(b)</t>
  </si>
  <si>
    <t>Valor                                                  ( c) = (b-a)</t>
  </si>
  <si>
    <t>%                                                       (c/a) x 100</t>
  </si>
  <si>
    <t>Receita Total</t>
  </si>
  <si>
    <t>Receitas Primárias (I)</t>
  </si>
  <si>
    <t>Despesa Total</t>
  </si>
  <si>
    <t>Despesa Primárias (II)</t>
  </si>
  <si>
    <t>Resultado Primário (III) = (I–II)</t>
  </si>
  <si>
    <t>Resultado Nominal</t>
  </si>
  <si>
    <t xml:space="preserve">Dívida Pública Consolidada </t>
  </si>
  <si>
    <t>Dívida Consolidada Líquida</t>
  </si>
  <si>
    <t>Fonte: SICOF/Contabilidade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</si>
</sst>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&quot;(R$ &quot;#,##0.00\)"/>
    <numFmt numFmtId="165" formatCode="#,##0.000"/>
    <numFmt numFmtId="166" formatCode="_(* #,##0.00_);_(* \(#,##0.00\);_(* \-??_);_(@_)"/>
    <numFmt numFmtId="167" formatCode="_(* #,##0_);_(* \(#,##0\);_(* \-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66" fontId="2" fillId="0" borderId="0">
      <alignment/>
      <protection/>
    </xf>
  </cellStyleXfs>
  <cellXfs count="33">
    <xf numFmtId="0" fontId="0" fillId="0" borderId="0" xfId="0" applyFont="1" applyAlignment="1">
      <alignment/>
    </xf>
    <xf numFmtId="0" fontId="3" fillId="0" borderId="0" xfId="44" applyFont="1" applyFill="1">
      <alignment/>
      <protection/>
    </xf>
    <xf numFmtId="0" fontId="6" fillId="0" borderId="10" xfId="44" applyFont="1" applyFill="1" applyBorder="1" applyAlignment="1">
      <alignment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wrapText="1"/>
      <protection/>
    </xf>
    <xf numFmtId="0" fontId="6" fillId="33" borderId="12" xfId="44" applyFont="1" applyFill="1" applyBorder="1" applyAlignment="1">
      <alignment horizontal="center" wrapText="1"/>
      <protection/>
    </xf>
    <xf numFmtId="0" fontId="5" fillId="33" borderId="13" xfId="44" applyFont="1" applyFill="1" applyBorder="1" applyAlignment="1">
      <alignment horizontal="center" vertical="top" wrapText="1"/>
      <protection/>
    </xf>
    <xf numFmtId="0" fontId="5" fillId="33" borderId="14" xfId="44" applyFont="1" applyFill="1" applyBorder="1" applyAlignment="1">
      <alignment horizontal="center" vertical="top" wrapText="1"/>
      <protection/>
    </xf>
    <xf numFmtId="0" fontId="3" fillId="0" borderId="15" xfId="44" applyFont="1" applyFill="1" applyBorder="1" applyAlignment="1">
      <alignment vertical="top" wrapText="1"/>
      <protection/>
    </xf>
    <xf numFmtId="3" fontId="3" fillId="0" borderId="16" xfId="44" applyNumberFormat="1" applyFont="1" applyFill="1" applyBorder="1" applyAlignment="1">
      <alignment horizontal="right" vertical="top" wrapText="1"/>
      <protection/>
    </xf>
    <xf numFmtId="165" fontId="3" fillId="0" borderId="16" xfId="44" applyNumberFormat="1" applyFont="1" applyFill="1" applyBorder="1" applyAlignment="1">
      <alignment vertical="top" wrapText="1"/>
      <protection/>
    </xf>
    <xf numFmtId="3" fontId="3" fillId="0" borderId="15" xfId="44" applyNumberFormat="1" applyFont="1" applyFill="1" applyBorder="1" applyAlignment="1">
      <alignment vertical="top" wrapText="1"/>
      <protection/>
    </xf>
    <xf numFmtId="165" fontId="3" fillId="0" borderId="17" xfId="44" applyNumberFormat="1" applyFont="1" applyFill="1" applyBorder="1" applyAlignment="1">
      <alignment vertical="top" wrapText="1"/>
      <protection/>
    </xf>
    <xf numFmtId="4" fontId="3" fillId="0" borderId="0" xfId="44" applyNumberFormat="1" applyFont="1" applyFill="1" applyAlignment="1">
      <alignment vertical="top" wrapText="1"/>
      <protection/>
    </xf>
    <xf numFmtId="0" fontId="3" fillId="0" borderId="0" xfId="44" applyFont="1" applyFill="1" applyAlignment="1">
      <alignment vertical="top"/>
      <protection/>
    </xf>
    <xf numFmtId="166" fontId="3" fillId="0" borderId="0" xfId="62" applyFont="1" applyFill="1" applyBorder="1" applyAlignment="1" applyProtection="1">
      <alignment/>
      <protection/>
    </xf>
    <xf numFmtId="0" fontId="3" fillId="0" borderId="18" xfId="44" applyFont="1" applyFill="1" applyBorder="1" applyAlignment="1">
      <alignment vertical="top" wrapText="1"/>
      <protection/>
    </xf>
    <xf numFmtId="3" fontId="3" fillId="0" borderId="19" xfId="44" applyNumberFormat="1" applyFont="1" applyFill="1" applyBorder="1" applyAlignment="1">
      <alignment vertical="top" wrapText="1"/>
      <protection/>
    </xf>
    <xf numFmtId="165" fontId="3" fillId="0" borderId="20" xfId="44" applyNumberFormat="1" applyFont="1" applyFill="1" applyBorder="1" applyAlignment="1">
      <alignment vertical="top" wrapText="1"/>
      <protection/>
    </xf>
    <xf numFmtId="4" fontId="3" fillId="0" borderId="21" xfId="44" applyNumberFormat="1" applyFont="1" applyFill="1" applyBorder="1" applyAlignment="1">
      <alignment vertical="top" wrapText="1"/>
      <protection/>
    </xf>
    <xf numFmtId="166" fontId="3" fillId="0" borderId="0" xfId="62" applyFont="1" applyFill="1" applyBorder="1" applyAlignment="1" applyProtection="1">
      <alignment vertical="top"/>
      <protection/>
    </xf>
    <xf numFmtId="0" fontId="3" fillId="0" borderId="0" xfId="44" applyFont="1" applyFill="1" applyAlignment="1">
      <alignment/>
      <protection/>
    </xf>
    <xf numFmtId="167" fontId="3" fillId="0" borderId="20" xfId="62" applyNumberFormat="1" applyFont="1" applyFill="1" applyBorder="1" applyAlignment="1" applyProtection="1">
      <alignment horizontal="right" vertical="top" wrapText="1"/>
      <protection/>
    </xf>
    <xf numFmtId="0" fontId="3" fillId="0" borderId="13" xfId="44" applyFont="1" applyFill="1" applyBorder="1" applyAlignment="1">
      <alignment vertical="top" wrapText="1"/>
      <protection/>
    </xf>
    <xf numFmtId="0" fontId="5" fillId="0" borderId="22" xfId="44" applyFont="1" applyFill="1" applyBorder="1" applyAlignment="1">
      <alignment horizontal="left" wrapText="1"/>
      <protection/>
    </xf>
    <xf numFmtId="164" fontId="5" fillId="0" borderId="22" xfId="44" applyNumberFormat="1" applyFont="1" applyFill="1" applyBorder="1" applyAlignment="1">
      <alignment horizontal="right" wrapText="1"/>
      <protection/>
    </xf>
    <xf numFmtId="0" fontId="5" fillId="33" borderId="23" xfId="44" applyFont="1" applyFill="1" applyBorder="1" applyAlignment="1">
      <alignment horizontal="center" vertical="center" wrapText="1"/>
      <protection/>
    </xf>
    <xf numFmtId="0" fontId="5" fillId="33" borderId="24" xfId="44" applyFont="1" applyFill="1" applyBorder="1" applyAlignment="1">
      <alignment horizontal="center" vertical="center" wrapText="1"/>
      <protection/>
    </xf>
    <xf numFmtId="0" fontId="5" fillId="33" borderId="25" xfId="44" applyFont="1" applyFill="1" applyBorder="1" applyAlignment="1">
      <alignment horizontal="center" vertical="center" wrapText="1"/>
      <protection/>
    </xf>
    <xf numFmtId="0" fontId="5" fillId="0" borderId="26" xfId="44" applyFont="1" applyFill="1" applyBorder="1" applyAlignment="1">
      <alignment horizontal="left"/>
      <protection/>
    </xf>
    <xf numFmtId="0" fontId="3" fillId="0" borderId="27" xfId="44" applyFont="1" applyFill="1" applyBorder="1" applyAlignment="1">
      <alignment horizontal="center"/>
      <protection/>
    </xf>
    <xf numFmtId="0" fontId="4" fillId="0" borderId="27" xfId="44" applyFont="1" applyFill="1" applyBorder="1" applyAlignment="1">
      <alignment horizontal="center"/>
      <protection/>
    </xf>
    <xf numFmtId="0" fontId="5" fillId="0" borderId="27" xfId="44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92698\Desktop\PLDO%202019\4%20%20%20LDO%202019%20-%20AMF%20-%20Demonstrativos%20%201%20-%202%20-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nstrativo 1"/>
      <sheetName val="Demonstrativo 2"/>
      <sheetName val="Demonstrativo 3"/>
    </sheetNames>
    <sheetDataSet>
      <sheetData sheetId="2">
        <row r="16">
          <cell r="C16">
            <v>-118523973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130" zoomScaleNormal="130" zoomScalePageLayoutView="0" workbookViewId="0" topLeftCell="A1">
      <selection activeCell="F21" sqref="F21"/>
    </sheetView>
  </sheetViews>
  <sheetFormatPr defaultColWidth="9.140625" defaultRowHeight="32.25" customHeight="1"/>
  <cols>
    <col min="1" max="1" width="24.421875" style="1" customWidth="1"/>
    <col min="2" max="2" width="18.57421875" style="1" customWidth="1"/>
    <col min="3" max="3" width="7.140625" style="1" customWidth="1"/>
    <col min="4" max="4" width="18.421875" style="1" customWidth="1"/>
    <col min="5" max="5" width="6.8515625" style="1" customWidth="1"/>
    <col min="6" max="6" width="13.140625" style="1" customWidth="1"/>
    <col min="7" max="7" width="11.140625" style="1" customWidth="1"/>
    <col min="8" max="8" width="9.140625" style="1" customWidth="1"/>
    <col min="9" max="9" width="18.7109375" style="1" customWidth="1"/>
    <col min="10" max="16384" width="9.140625" style="1" customWidth="1"/>
  </cols>
  <sheetData>
    <row r="1" spans="1:7" ht="12.75">
      <c r="A1" s="30" t="s">
        <v>0</v>
      </c>
      <c r="B1" s="30"/>
      <c r="C1" s="30"/>
      <c r="D1" s="30"/>
      <c r="E1" s="30"/>
      <c r="F1" s="30"/>
      <c r="G1" s="30"/>
    </row>
    <row r="2" spans="1:7" ht="12.75">
      <c r="A2" s="30" t="s">
        <v>1</v>
      </c>
      <c r="B2" s="30"/>
      <c r="C2" s="30"/>
      <c r="D2" s="30"/>
      <c r="E2" s="30"/>
      <c r="F2" s="30"/>
      <c r="G2" s="30"/>
    </row>
    <row r="3" spans="1:7" ht="12.75">
      <c r="A3" s="30" t="s">
        <v>2</v>
      </c>
      <c r="B3" s="30"/>
      <c r="C3" s="30"/>
      <c r="D3" s="30"/>
      <c r="E3" s="30"/>
      <c r="F3" s="30"/>
      <c r="G3" s="30"/>
    </row>
    <row r="4" spans="1:7" ht="12.75">
      <c r="A4" s="31" t="s">
        <v>3</v>
      </c>
      <c r="B4" s="31"/>
      <c r="C4" s="31"/>
      <c r="D4" s="31"/>
      <c r="E4" s="31"/>
      <c r="F4" s="31"/>
      <c r="G4" s="31"/>
    </row>
    <row r="5" spans="1:7" ht="12.75">
      <c r="A5" s="30">
        <v>2019</v>
      </c>
      <c r="B5" s="30"/>
      <c r="C5" s="30"/>
      <c r="D5" s="30"/>
      <c r="E5" s="30"/>
      <c r="F5" s="30"/>
      <c r="G5" s="30"/>
    </row>
    <row r="6" spans="1:7" ht="12.75">
      <c r="A6" s="32"/>
      <c r="B6" s="32"/>
      <c r="C6" s="32"/>
      <c r="D6" s="32"/>
      <c r="E6" s="32"/>
      <c r="F6" s="32"/>
      <c r="G6" s="32"/>
    </row>
    <row r="7" spans="1:7" ht="12.75" customHeight="1">
      <c r="A7" s="24" t="s">
        <v>4</v>
      </c>
      <c r="B7" s="24"/>
      <c r="C7" s="2"/>
      <c r="D7" s="2"/>
      <c r="E7" s="2"/>
      <c r="F7" s="25">
        <v>1</v>
      </c>
      <c r="G7" s="25"/>
    </row>
    <row r="8" spans="1:7" ht="12.75" customHeight="1">
      <c r="A8" s="26" t="s">
        <v>5</v>
      </c>
      <c r="B8" s="3" t="s">
        <v>6</v>
      </c>
      <c r="C8" s="3" t="s">
        <v>7</v>
      </c>
      <c r="D8" s="3" t="s">
        <v>8</v>
      </c>
      <c r="E8" s="3" t="s">
        <v>7</v>
      </c>
      <c r="F8" s="27" t="s">
        <v>9</v>
      </c>
      <c r="G8" s="28"/>
    </row>
    <row r="9" spans="1:7" ht="22.5">
      <c r="A9" s="26"/>
      <c r="B9" s="4" t="s">
        <v>10</v>
      </c>
      <c r="C9" s="4"/>
      <c r="D9" s="4" t="s">
        <v>11</v>
      </c>
      <c r="E9" s="5"/>
      <c r="F9" s="6" t="s">
        <v>12</v>
      </c>
      <c r="G9" s="7" t="s">
        <v>13</v>
      </c>
    </row>
    <row r="10" spans="1:9" s="14" customFormat="1" ht="12.75">
      <c r="A10" s="8" t="s">
        <v>14</v>
      </c>
      <c r="B10" s="9">
        <v>1804943735</v>
      </c>
      <c r="C10" s="10">
        <f>B10/486408000000*100</f>
        <v>0.37107607913521157</v>
      </c>
      <c r="D10" s="11">
        <v>1592202886</v>
      </c>
      <c r="E10" s="12">
        <f>D10/573661000000*100</f>
        <v>0.27755118196983936</v>
      </c>
      <c r="F10" s="11">
        <f>D10-B10</f>
        <v>-212740849</v>
      </c>
      <c r="G10" s="13">
        <f aca="true" t="shared" si="0" ref="G10:G17">(F10/B10)*100</f>
        <v>-11.786564028268726</v>
      </c>
      <c r="I10" s="15"/>
    </row>
    <row r="11" spans="1:9" s="14" customFormat="1" ht="12.75" customHeight="1">
      <c r="A11" s="16" t="s">
        <v>15</v>
      </c>
      <c r="B11" s="17">
        <v>1667682411</v>
      </c>
      <c r="C11" s="18">
        <f aca="true" t="shared" si="1" ref="C11:C17">B11/486408000000*100</f>
        <v>0.34285669869738983</v>
      </c>
      <c r="D11" s="17">
        <v>1533014893</v>
      </c>
      <c r="E11" s="12">
        <f aca="true" t="shared" si="2" ref="E11:E17">D11/573661000000*100</f>
        <v>0.2672335914416354</v>
      </c>
      <c r="F11" s="17">
        <f aca="true" t="shared" si="3" ref="F11:F16">D11-B11</f>
        <v>-134667518</v>
      </c>
      <c r="G11" s="19">
        <f t="shared" si="0"/>
        <v>-8.075129719647801</v>
      </c>
      <c r="I11" s="20"/>
    </row>
    <row r="12" spans="1:7" s="14" customFormat="1" ht="12.75" customHeight="1">
      <c r="A12" s="16" t="s">
        <v>16</v>
      </c>
      <c r="B12" s="17">
        <v>1804943735</v>
      </c>
      <c r="C12" s="18">
        <f t="shared" si="1"/>
        <v>0.37107607913521157</v>
      </c>
      <c r="D12" s="17">
        <v>1632664765</v>
      </c>
      <c r="E12" s="12">
        <f t="shared" si="2"/>
        <v>0.28460445541879265</v>
      </c>
      <c r="F12" s="17">
        <f t="shared" si="3"/>
        <v>-172278970</v>
      </c>
      <c r="G12" s="19">
        <f t="shared" si="0"/>
        <v>-9.54483880352093</v>
      </c>
    </row>
    <row r="13" spans="1:7" s="14" customFormat="1" ht="12.75" customHeight="1">
      <c r="A13" s="16" t="s">
        <v>17</v>
      </c>
      <c r="B13" s="17">
        <v>1758442035</v>
      </c>
      <c r="C13" s="18">
        <f t="shared" si="1"/>
        <v>0.3615158539744412</v>
      </c>
      <c r="D13" s="17">
        <v>1593956982</v>
      </c>
      <c r="E13" s="12">
        <f t="shared" si="2"/>
        <v>0.2778569541942018</v>
      </c>
      <c r="F13" s="17">
        <f t="shared" si="3"/>
        <v>-164485053</v>
      </c>
      <c r="G13" s="19">
        <f t="shared" si="0"/>
        <v>-9.354021897002706</v>
      </c>
    </row>
    <row r="14" spans="1:9" s="14" customFormat="1" ht="12.75" customHeight="1">
      <c r="A14" s="16" t="s">
        <v>18</v>
      </c>
      <c r="B14" s="17">
        <f>B11-B13</f>
        <v>-90759624</v>
      </c>
      <c r="C14" s="18">
        <f t="shared" si="1"/>
        <v>-0.018659155277051365</v>
      </c>
      <c r="D14" s="17">
        <f>D11-D13</f>
        <v>-60942089</v>
      </c>
      <c r="E14" s="12">
        <f t="shared" si="2"/>
        <v>-0.010623362752566411</v>
      </c>
      <c r="F14" s="17">
        <f t="shared" si="3"/>
        <v>29817535</v>
      </c>
      <c r="G14" s="19">
        <f t="shared" si="0"/>
        <v>-32.853303799495684</v>
      </c>
      <c r="I14" s="21"/>
    </row>
    <row r="15" spans="1:7" s="14" customFormat="1" ht="12.75" customHeight="1">
      <c r="A15" s="16" t="s">
        <v>19</v>
      </c>
      <c r="B15" s="17">
        <v>160048750</v>
      </c>
      <c r="C15" s="18">
        <f t="shared" si="1"/>
        <v>0.03290421826943636</v>
      </c>
      <c r="D15" s="17">
        <f>'[1]Demonstrativo 3'!C16</f>
        <v>-118523973</v>
      </c>
      <c r="E15" s="12">
        <f t="shared" si="2"/>
        <v>-0.020660977999201618</v>
      </c>
      <c r="F15" s="17">
        <f t="shared" si="3"/>
        <v>-278572723</v>
      </c>
      <c r="G15" s="19">
        <f t="shared" si="0"/>
        <v>-174.05491951670976</v>
      </c>
    </row>
    <row r="16" spans="1:7" s="14" customFormat="1" ht="12.75" customHeight="1">
      <c r="A16" s="16" t="s">
        <v>20</v>
      </c>
      <c r="B16" s="22">
        <v>681207823</v>
      </c>
      <c r="C16" s="18">
        <f t="shared" si="1"/>
        <v>0.14004864702060824</v>
      </c>
      <c r="D16" s="17">
        <v>482618752</v>
      </c>
      <c r="E16" s="12">
        <f t="shared" si="2"/>
        <v>0.08412960825295775</v>
      </c>
      <c r="F16" s="17">
        <f t="shared" si="3"/>
        <v>-198589071</v>
      </c>
      <c r="G16" s="19">
        <f t="shared" si="0"/>
        <v>-29.15249418678505</v>
      </c>
    </row>
    <row r="17" spans="1:7" s="14" customFormat="1" ht="12.75" customHeight="1">
      <c r="A17" s="23" t="s">
        <v>21</v>
      </c>
      <c r="B17" s="22">
        <v>523899630</v>
      </c>
      <c r="C17" s="18">
        <f t="shared" si="1"/>
        <v>0.10770785636749396</v>
      </c>
      <c r="D17" s="17">
        <v>245326907</v>
      </c>
      <c r="E17" s="12">
        <f t="shared" si="2"/>
        <v>0.04276513602981551</v>
      </c>
      <c r="F17" s="11">
        <f>D17-B17</f>
        <v>-278572723</v>
      </c>
      <c r="G17" s="13">
        <f t="shared" si="0"/>
        <v>-53.172918446229865</v>
      </c>
    </row>
    <row r="18" spans="1:7" ht="12.75" customHeight="1">
      <c r="A18" s="29" t="s">
        <v>22</v>
      </c>
      <c r="B18" s="29"/>
      <c r="C18" s="29"/>
      <c r="D18" s="29"/>
      <c r="E18" s="29"/>
      <c r="F18" s="29"/>
      <c r="G18" s="29"/>
    </row>
  </sheetData>
  <sheetProtection selectLockedCells="1" selectUnlockedCells="1"/>
  <mergeCells count="11">
    <mergeCell ref="A6:G6"/>
    <mergeCell ref="A1:G1"/>
    <mergeCell ref="A2:G2"/>
    <mergeCell ref="A3:G3"/>
    <mergeCell ref="A4:G4"/>
    <mergeCell ref="A5:G5"/>
    <mergeCell ref="A7:B7"/>
    <mergeCell ref="F7:G7"/>
    <mergeCell ref="A8:A9"/>
    <mergeCell ref="F8:G8"/>
    <mergeCell ref="A18:G1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Karoline Martins de Queiroz</dc:creator>
  <cp:keywords/>
  <dc:description/>
  <cp:lastModifiedBy>Max</cp:lastModifiedBy>
  <dcterms:created xsi:type="dcterms:W3CDTF">2018-06-07T12:08:23Z</dcterms:created>
  <dcterms:modified xsi:type="dcterms:W3CDTF">2018-06-15T13:09:05Z</dcterms:modified>
  <cp:category/>
  <cp:version/>
  <cp:contentType/>
  <cp:contentStatus/>
</cp:coreProperties>
</file>